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<sst xmlns="http://schemas.openxmlformats.org/spreadsheetml/2006/main" count="171" uniqueCount="123">
  <si>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</si>
  <si>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</si>
  <si>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</si>
  <si>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</si>
  <si>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</si>
  <si>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</si>
  <si>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</si>
  <si>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</si>
  <si>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</si>
  <si>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</si>
  <si>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</si>
  <si>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</si>
  <si>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</si>
  <si>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</si>
  <si>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</si>
  <si>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</si>
  <si>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</si>
  <si>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</si>
  <si>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</si>
  <si>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</si>
  <si>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</si>
  <si>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</si>
  <si>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</si>
  <si>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</si>
  <si>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</si>
  <si>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</si>
  <si>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</si>
  <si>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</si>
  <si>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</si>
  <si>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</si>
  <si>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</si>
  <si>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</si>
  <si>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</si>
  <si>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</si>
  <si>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</si>
  <si>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</si>
  <si>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</si>
  <si>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</si>
  <si>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</si>
  <si>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</si>
  <si>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</si>
  <si>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</si>
  <si>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</si>
  <si>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</si>
  <si>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</si>
  <si>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</si>
  <si>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</si>
  <si>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</si>
  <si>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</si>
  <si>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</si>
  <si>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</si>
  <si>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</si>
  <si>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</si>
  <si>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</si>
  <si>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</si>
  <si>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</si>
  <si>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</si>
  <si>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</si>
  <si>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</si>
  <si>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</si>
  <si>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</si>
  <si>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</si>
  <si>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</si>
  <si>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</si>
  <si>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</si>
  <si>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</si>
  <si>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</si>
  <si>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</si>
  <si>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</si>
  <si>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</si>
  <si>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</si>
  <si>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</si>
  <si>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</si>
  <si>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</si>
  <si>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</si>
  <si>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</si>
  <si>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</si>
  <si>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</si>
  <si>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</si>
  <si>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</si>
  <si>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</si>
  <si>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</si>
  <si>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</si>
  <si>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</si>
  <si>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</si>
  <si>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</si>
  <si>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</si>
  <si>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</si>
  <si>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</si>
  <si>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</si>
  <si>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</si>
  <si>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</si>
  <si>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</si>
  <si>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</si>
  <si>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</si>
  <si>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</si>
  <si>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</si>
  <si>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</si>
  <si>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</si>
  <si>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</si>
  <si>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</si>
  <si>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</si>
  <si>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</si>
  <si>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</si>
  <si>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</si>
  <si>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</si>
  <si>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</si>
  <si>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</si>
  <si>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</si>
  <si>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</si>
  <si>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</si>
  <si>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</si>
  <si>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</si>
  <si>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</si>
  <si>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</si>
  <si>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</si>
  <si>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</si>
  <si>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</si>
  <si>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</si>
  <si>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</si>
  <si>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</si>
  <si>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</si>
  <si>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22.03.2016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</si>
</sst>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62003959"/>
        <c:axId val="21164720"/>
      </c:bar3D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3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56264753"/>
        <c:axId val="36620730"/>
      </c:bar3D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61151115"/>
        <c:axId val="13489124"/>
      </c:bar3D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54293253"/>
        <c:axId val="18877230"/>
      </c:bar3D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32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35677343"/>
        <c:axId val="52660632"/>
      </c:bar3D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0632"/>
        <c:crosses val="autoZero"/>
        <c:auto val="1"/>
        <c:lblOffset val="100"/>
        <c:tickLblSkip val="2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4183641"/>
        <c:axId val="37652770"/>
      </c:bar3D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52770"/>
        <c:crosses val="autoZero"/>
        <c:auto val="1"/>
        <c:lblOffset val="100"/>
        <c:tickLblSkip val="1"/>
        <c:noMultiLvlLbl val="0"/>
      </c:catAx>
      <c:valAx>
        <c:axId val="37652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330611"/>
        <c:axId val="29975500"/>
      </c:bar3D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344045"/>
        <c:axId val="12096406"/>
      </c:bar3D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41758791"/>
        <c:axId val="40284800"/>
      </c:bar3D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3665.2+5419.3+785.5+220.1+4705.1+6727.5+675.5+217.6+0.2+117.8+63.8+2988.6+54.7+4050.2+6796.2+2.3+3434.8+4933.2+160.9+167.4+314.1+2557.2+10885.5+1595.8+93.6-0.1+283.5+1215.4+0.6+12639.1+1592.4+1725+382.8+2437.5+657.3+293</f>
        <v>81858.6</v>
      </c>
      <c r="E6" s="3">
        <f>D6/D149*100</f>
        <v>38.69711496870283</v>
      </c>
      <c r="F6" s="3">
        <f>D6/B6*100</f>
        <v>71.38922707150907</v>
      </c>
      <c r="G6" s="3">
        <f aca="true" t="shared" si="0" ref="G6:G43">D6/C6*100</f>
        <v>19.1808246583489</v>
      </c>
      <c r="H6" s="51">
        <f>B6-D6</f>
        <v>32806.59999999999</v>
      </c>
      <c r="I6" s="51">
        <f aca="true" t="shared" si="1" ref="I6:I43">C6-D6</f>
        <v>344914.5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5419.3+86.3+97.4+56.7+6727.5+560.1+2.9+0.2+1.9+63.8+1046.3+6719.3+1648.4+0.1+3694.8+239.7+583.7+0.6+6625.2+702.1+382.8+87+367</f>
        <v>35113.1</v>
      </c>
      <c r="E7" s="103">
        <f>D7/D6*100</f>
        <v>42.89482106950277</v>
      </c>
      <c r="F7" s="103">
        <f>D7/B7*100</f>
        <v>86.01661387559925</v>
      </c>
      <c r="G7" s="103">
        <f>D7/C7*100</f>
        <v>18.906736794721443</v>
      </c>
      <c r="H7" s="113">
        <f>B7-D7</f>
        <v>5708.200000000004</v>
      </c>
      <c r="I7" s="113">
        <f t="shared" si="1"/>
        <v>150604.3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</f>
        <v>56028.799999999996</v>
      </c>
      <c r="E8" s="1">
        <f>D8/D6*100</f>
        <v>68.44583220333598</v>
      </c>
      <c r="F8" s="1">
        <f>D8/B8*100</f>
        <v>79.66886164792803</v>
      </c>
      <c r="G8" s="1">
        <f t="shared" si="0"/>
        <v>18.796463787097224</v>
      </c>
      <c r="H8" s="48">
        <f>B8-D8</f>
        <v>14298.30000000001</v>
      </c>
      <c r="I8" s="48">
        <f t="shared" si="1"/>
        <v>242052.8</v>
      </c>
    </row>
    <row r="9" spans="1:9" ht="18">
      <c r="A9" s="26" t="s">
        <v>2</v>
      </c>
      <c r="B9" s="46">
        <v>14.8</v>
      </c>
      <c r="C9" s="47">
        <v>85.7</v>
      </c>
      <c r="D9" s="48">
        <f>4+2.9+1.6+0.5</f>
        <v>9</v>
      </c>
      <c r="E9" s="12">
        <f>D9/D6*100</f>
        <v>0.010994568683070562</v>
      </c>
      <c r="F9" s="128">
        <f>D9/B9*100</f>
        <v>60.810810810810814</v>
      </c>
      <c r="G9" s="1">
        <f t="shared" si="0"/>
        <v>10.501750291715286</v>
      </c>
      <c r="H9" s="48">
        <f aca="true" t="shared" si="2" ref="H9:H43">B9-D9</f>
        <v>5.800000000000001</v>
      </c>
      <c r="I9" s="48">
        <f t="shared" si="1"/>
        <v>76.7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345.3+106.4+54.5+56.4+92.4+115.9+196.4+52.1+68.7+86.2+0.1+55.3+64.8+145.1+546+625.6+89.3+262.4+197+554.9+204.6+131+84.2+167.8+234+244.3</f>
        <v>4780.700000000001</v>
      </c>
      <c r="E10" s="1">
        <f>D10/D6*100</f>
        <v>5.840192722572827</v>
      </c>
      <c r="F10" s="1">
        <f aca="true" t="shared" si="3" ref="F10:F41">D10/B10*100</f>
        <v>50.94468302767447</v>
      </c>
      <c r="G10" s="1">
        <f t="shared" si="0"/>
        <v>17.041731870858275</v>
      </c>
      <c r="H10" s="48">
        <f t="shared" si="2"/>
        <v>4603.4</v>
      </c>
      <c r="I10" s="48">
        <f t="shared" si="1"/>
        <v>23272.2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435.2+111+615.5+123.2+0.2+1.9+63.8+2790+1.3+13.9+1170.1+0.8+3680.6+96.8+2.2+30.4+160.1+658.7+3.6+0.1+13.6+960.9+1669.6+874.3+1539.2+231.8+2136.6+6.8</f>
        <v>17392.2</v>
      </c>
      <c r="E11" s="1">
        <f>D11/D6*100</f>
        <v>21.246637494411093</v>
      </c>
      <c r="F11" s="1">
        <f t="shared" si="3"/>
        <v>62.474675632570374</v>
      </c>
      <c r="G11" s="1">
        <f t="shared" si="0"/>
        <v>24.27220507209566</v>
      </c>
      <c r="H11" s="48">
        <f t="shared" si="2"/>
        <v>10446.599999999999</v>
      </c>
      <c r="I11" s="48">
        <f t="shared" si="1"/>
        <v>54262.600000000006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5+12.7+3.8+1250.6+160.8+241+218.1+277.6+20.3+413.8+8.3+240.5+24.8</f>
        <v>2877.3000000000006</v>
      </c>
      <c r="E12" s="1">
        <f>D12/D6*100</f>
        <v>3.514963607977659</v>
      </c>
      <c r="F12" s="1">
        <f t="shared" si="3"/>
        <v>77.78168252595158</v>
      </c>
      <c r="G12" s="1">
        <f t="shared" si="0"/>
        <v>19.55750407830343</v>
      </c>
      <c r="H12" s="48">
        <f t="shared" si="2"/>
        <v>821.8999999999992</v>
      </c>
      <c r="I12" s="48">
        <f t="shared" si="1"/>
        <v>11834.699999999999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770.6000000000081</v>
      </c>
      <c r="E13" s="1">
        <f>D13/D6*100</f>
        <v>0.9413794030193626</v>
      </c>
      <c r="F13" s="1">
        <f t="shared" si="3"/>
        <v>22.656709396683823</v>
      </c>
      <c r="G13" s="1">
        <f t="shared" si="0"/>
        <v>5.432077879050681</v>
      </c>
      <c r="H13" s="48">
        <f t="shared" si="2"/>
        <v>2630.5999999999826</v>
      </c>
      <c r="I13" s="48">
        <f t="shared" si="1"/>
        <v>13415.499999999984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5722.2+538+9070.5+238.7+827+135.9+565.7+282.3+195.5+508.6+5725.7+2584.4+8528.6+385.3+454.2+396.4+0.1+214+265.2+269.5+0.5+8027.1+27.9+93.7</f>
        <v>45057</v>
      </c>
      <c r="E18" s="3">
        <f>D18/D149*100</f>
        <v>21.299850096933532</v>
      </c>
      <c r="F18" s="3">
        <f>D18/B18*100</f>
        <v>74.56101883676405</v>
      </c>
      <c r="G18" s="3">
        <f t="shared" si="0"/>
        <v>17.99155945616032</v>
      </c>
      <c r="H18" s="51">
        <f>B18-D18</f>
        <v>15372.699999999997</v>
      </c>
      <c r="I18" s="51">
        <f t="shared" si="1"/>
        <v>205377.1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5722.2+537+5375.9+205.8+772.6+85.2+565.7+282.3+110.6+420+5725.7+2458.6+4587.6+87.8+415.3+396.4+207.1+48.5+226+0.5+7534.4</f>
        <v>35765.2</v>
      </c>
      <c r="E19" s="103">
        <f>D19/D18*100</f>
        <v>79.37767716448055</v>
      </c>
      <c r="F19" s="103">
        <f t="shared" si="3"/>
        <v>80.42418941010598</v>
      </c>
      <c r="G19" s="103">
        <f t="shared" si="0"/>
        <v>19.01906522335644</v>
      </c>
      <c r="H19" s="113">
        <f t="shared" si="2"/>
        <v>8705.5</v>
      </c>
      <c r="I19" s="113">
        <f t="shared" si="1"/>
        <v>152284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</f>
        <v>34606.299999999996</v>
      </c>
      <c r="E20" s="1">
        <f>D20/D18*100</f>
        <v>76.80560179328405</v>
      </c>
      <c r="F20" s="1">
        <f t="shared" si="3"/>
        <v>77.30850082320796</v>
      </c>
      <c r="G20" s="1">
        <f t="shared" si="0"/>
        <v>18.541608957931604</v>
      </c>
      <c r="H20" s="48">
        <f t="shared" si="2"/>
        <v>10157.600000000006</v>
      </c>
      <c r="I20" s="48">
        <f t="shared" si="1"/>
        <v>152035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80.5+183.6+169.4+194.4+100+1.7+148.4+215.7+278.3+117.8+152.1+196.9+0.1+12.4+249.4+61.7+746.5+93.7</f>
        <v>3002.5999999999995</v>
      </c>
      <c r="E21" s="1">
        <f>D21/D18*100</f>
        <v>6.664003373504671</v>
      </c>
      <c r="F21" s="1">
        <f t="shared" si="3"/>
        <v>67.44081577647006</v>
      </c>
      <c r="G21" s="1">
        <f t="shared" si="0"/>
        <v>14.6796974689671</v>
      </c>
      <c r="H21" s="48">
        <f t="shared" si="2"/>
        <v>1449.6000000000004</v>
      </c>
      <c r="I21" s="48">
        <f t="shared" si="1"/>
        <v>17451.5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</f>
        <v>685.5</v>
      </c>
      <c r="E22" s="1">
        <f>D22/D18*100</f>
        <v>1.5214062187895334</v>
      </c>
      <c r="F22" s="1">
        <f t="shared" si="3"/>
        <v>72.18828980623421</v>
      </c>
      <c r="G22" s="1">
        <f t="shared" si="0"/>
        <v>17.49661808621966</v>
      </c>
      <c r="H22" s="48">
        <f t="shared" si="2"/>
        <v>264.1</v>
      </c>
      <c r="I22" s="48">
        <f t="shared" si="1"/>
        <v>3232.4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</f>
        <v>5945.5999999999985</v>
      </c>
      <c r="E23" s="1">
        <f>D23/D18*100</f>
        <v>13.19572985329693</v>
      </c>
      <c r="F23" s="1">
        <f t="shared" si="3"/>
        <v>68.25784972160035</v>
      </c>
      <c r="G23" s="1">
        <f t="shared" si="0"/>
        <v>21.3836658946066</v>
      </c>
      <c r="H23" s="48">
        <f t="shared" si="2"/>
        <v>2764.9000000000015</v>
      </c>
      <c r="I23" s="48">
        <f t="shared" si="1"/>
        <v>21858.800000000003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</f>
        <v>246.1</v>
      </c>
      <c r="E24" s="1">
        <f>D24/D18*100</f>
        <v>0.5461970393057682</v>
      </c>
      <c r="F24" s="1">
        <f t="shared" si="3"/>
        <v>62.22503160556258</v>
      </c>
      <c r="G24" s="1">
        <f t="shared" si="0"/>
        <v>15.462427745664739</v>
      </c>
      <c r="H24" s="48">
        <f t="shared" si="2"/>
        <v>149.4</v>
      </c>
      <c r="I24" s="48">
        <f t="shared" si="1"/>
        <v>1345.5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570.9000000000063</v>
      </c>
      <c r="E25" s="1">
        <f>D25/D18*100</f>
        <v>1.2670617218190432</v>
      </c>
      <c r="F25" s="1">
        <f t="shared" si="3"/>
        <v>49.3005181347158</v>
      </c>
      <c r="G25" s="1">
        <f t="shared" si="0"/>
        <v>5.694876705769746</v>
      </c>
      <c r="H25" s="48">
        <f t="shared" si="2"/>
        <v>587.0999999999882</v>
      </c>
      <c r="I25" s="48">
        <f t="shared" si="1"/>
        <v>9453.900000000009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1335+343.1+78.5+19.5+60.6+1286.4+5+525.1+62.5+112+1.7+1386+0.2+29.8+71.3+135.1+1382.9+3.4+310.7+57+0.3+439.8+201.8+26+5.1+1392.8+7+56.1+51.9+135.1+11.7-3.2</f>
        <v>9530.2</v>
      </c>
      <c r="E33" s="3">
        <f>D33/D149*100</f>
        <v>4.505222970765829</v>
      </c>
      <c r="F33" s="3">
        <f>D33/B33*100</f>
        <v>74.5140658962611</v>
      </c>
      <c r="G33" s="3">
        <f t="shared" si="0"/>
        <v>18.95949755401752</v>
      </c>
      <c r="H33" s="51">
        <f t="shared" si="2"/>
        <v>3259.5999999999985</v>
      </c>
      <c r="I33" s="51">
        <f t="shared" si="1"/>
        <v>40735.899999999994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69.45604499380916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10.5+61.2+112+1.1+10.5+29.3+0.6+6.8+9.7+3.4+19.2+41.9-0.2+31.7+187.3+26+0.6+2.4+24.9</f>
        <v>578.9</v>
      </c>
      <c r="E36" s="1">
        <f>D36/D33*100</f>
        <v>6.074374094982266</v>
      </c>
      <c r="F36" s="1">
        <f t="shared" si="3"/>
        <v>42.13552660310066</v>
      </c>
      <c r="G36" s="1">
        <f t="shared" si="0"/>
        <v>17.104952133317575</v>
      </c>
      <c r="H36" s="48">
        <f t="shared" si="2"/>
        <v>795.0000000000001</v>
      </c>
      <c r="I36" s="48">
        <f t="shared" si="1"/>
        <v>2805.5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0.8236972991122957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0.10702818408847661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2243.3000000000006</v>
      </c>
      <c r="E39" s="1">
        <f>D39/D33*100</f>
        <v>23.538855428007814</v>
      </c>
      <c r="F39" s="1">
        <f t="shared" si="3"/>
        <v>71.22039494571088</v>
      </c>
      <c r="G39" s="1">
        <f t="shared" si="0"/>
        <v>20.628045977011496</v>
      </c>
      <c r="H39" s="48">
        <f>B39-D39</f>
        <v>906.4999999999986</v>
      </c>
      <c r="I39" s="48">
        <f t="shared" si="1"/>
        <v>8631.7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22.2+3+5+12.1+5.3+62.1+8.7+22.7</f>
        <v>141.1</v>
      </c>
      <c r="E43" s="3">
        <f>D43/D149*100</f>
        <v>0.06670237363067495</v>
      </c>
      <c r="F43" s="3">
        <f>D43/B43*100</f>
        <v>67.80394041326285</v>
      </c>
      <c r="G43" s="3">
        <f t="shared" si="0"/>
        <v>17.010247136829413</v>
      </c>
      <c r="H43" s="51">
        <f t="shared" si="2"/>
        <v>67</v>
      </c>
      <c r="I43" s="51">
        <f t="shared" si="1"/>
        <v>688.4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</f>
        <v>1482.3</v>
      </c>
      <c r="E45" s="3">
        <f>D45/D149*100</f>
        <v>0.7007294715290537</v>
      </c>
      <c r="F45" s="3">
        <f>D45/B45*100</f>
        <v>77.04662404490877</v>
      </c>
      <c r="G45" s="3">
        <f aca="true" t="shared" si="4" ref="G45:G75">D45/C45*100</f>
        <v>19.147204712204193</v>
      </c>
      <c r="H45" s="51">
        <f>B45-D45</f>
        <v>441.60000000000014</v>
      </c>
      <c r="I45" s="51">
        <f aca="true" t="shared" si="5" ref="I45:I76">C45-D45</f>
        <v>6259.3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84.20697564595562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0.6004182689064292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12.77069419145922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2.4219118936787356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f>3826.4+36.8</f>
        <v>3863.2000000000003</v>
      </c>
      <c r="C51" s="50">
        <f>16075.7+36.8</f>
        <v>16112.5</v>
      </c>
      <c r="D51" s="51">
        <f>8+294.9+37.1+10.7+29.1+464+10.3+76.6+3.8+16.5+359.8+101.4+28.4+17.4+423.7+90.6+34.9+37+0.1+9.1+9.3+297.9+22+64.6+70.7+6</f>
        <v>2523.9</v>
      </c>
      <c r="E51" s="3">
        <f>D51/D149*100</f>
        <v>1.1931262991244544</v>
      </c>
      <c r="F51" s="3">
        <f>D51/B51*100</f>
        <v>65.33184924414992</v>
      </c>
      <c r="G51" s="3">
        <f t="shared" si="4"/>
        <v>15.664235841737781</v>
      </c>
      <c r="H51" s="51">
        <f>B51-D51</f>
        <v>1339.3000000000002</v>
      </c>
      <c r="I51" s="51">
        <f t="shared" si="5"/>
        <v>13588.6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69.76108403661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1.3+0.7+2.1+1+7.6+7.5</f>
        <v>20.2</v>
      </c>
      <c r="E54" s="1">
        <f>D54/D51*100</f>
        <v>0.800348666745909</v>
      </c>
      <c r="F54" s="1">
        <f t="shared" si="6"/>
        <v>36.20071684587814</v>
      </c>
      <c r="G54" s="1">
        <f t="shared" si="4"/>
        <v>7.038327526132404</v>
      </c>
      <c r="H54" s="48">
        <f t="shared" si="7"/>
        <v>35.599999999999994</v>
      </c>
      <c r="I54" s="48">
        <f t="shared" si="5"/>
        <v>266.8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10.7+0.6+7.6+85.1+28.4+14.4+0.1+8.5+0.1+7+0.1+7.7+62.8+6</f>
        <v>239.09999999999997</v>
      </c>
      <c r="E55" s="1">
        <f>D55/D51*100</f>
        <v>9.473433971234991</v>
      </c>
      <c r="F55" s="1">
        <f t="shared" si="6"/>
        <v>70.46861184792218</v>
      </c>
      <c r="G55" s="1">
        <f t="shared" si="4"/>
        <v>25.624263208659304</v>
      </c>
      <c r="H55" s="48">
        <f t="shared" si="7"/>
        <v>100.20000000000005</v>
      </c>
      <c r="I55" s="48">
        <f t="shared" si="5"/>
        <v>694</v>
      </c>
    </row>
    <row r="56" spans="1:9" ht="18.75" thickBot="1">
      <c r="A56" s="26" t="s">
        <v>34</v>
      </c>
      <c r="B56" s="47">
        <f>B51-B52-B55-B54-B53</f>
        <v>1191.7000000000003</v>
      </c>
      <c r="C56" s="47">
        <f>C51-C52-C55-C54-C53</f>
        <v>4551.699999999999</v>
      </c>
      <c r="D56" s="47">
        <f>D51-D52-D55-D54-D53</f>
        <v>503.9000000000004</v>
      </c>
      <c r="E56" s="1">
        <f>D56/D51*100</f>
        <v>19.965133325409106</v>
      </c>
      <c r="F56" s="1">
        <f t="shared" si="6"/>
        <v>42.28413191239408</v>
      </c>
      <c r="G56" s="1">
        <f t="shared" si="4"/>
        <v>11.07058901069931</v>
      </c>
      <c r="H56" s="48">
        <f t="shared" si="7"/>
        <v>687.8</v>
      </c>
      <c r="I56" s="48">
        <f>C56-D56</f>
        <v>4047.7999999999984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43.5+4.7+72.8+47.2+46+5+62.5+3.8+40.9+35.3+2.1+2.9+21.1</f>
        <v>387.8</v>
      </c>
      <c r="E58" s="3">
        <f>D58/D149*100</f>
        <v>0.1833251629622661</v>
      </c>
      <c r="F58" s="3">
        <f>D58/B58*100</f>
        <v>64.90376569037657</v>
      </c>
      <c r="G58" s="3">
        <f t="shared" si="4"/>
        <v>6.59321976265769</v>
      </c>
      <c r="H58" s="51">
        <f>B58-D58</f>
        <v>209.7</v>
      </c>
      <c r="I58" s="51">
        <f t="shared" si="5"/>
        <v>5494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67.40587931923672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4.7+45.7+4.9+40.9+19.8</f>
        <v>116</v>
      </c>
      <c r="E61" s="1">
        <f>D61/D58*100</f>
        <v>29.91232594120681</v>
      </c>
      <c r="F61" s="1">
        <f t="shared" si="6"/>
        <v>53.35786568537259</v>
      </c>
      <c r="G61" s="1">
        <f t="shared" si="4"/>
        <v>18.486055776892428</v>
      </c>
      <c r="H61" s="48">
        <f t="shared" si="7"/>
        <v>101.4</v>
      </c>
      <c r="I61" s="48">
        <f t="shared" si="5"/>
        <v>511.5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10.400000000000034</v>
      </c>
      <c r="E63" s="1">
        <f>D63/D58*100</f>
        <v>2.681794739556481</v>
      </c>
      <c r="F63" s="1">
        <f t="shared" si="6"/>
        <v>34.782608695652286</v>
      </c>
      <c r="G63" s="1">
        <f t="shared" si="4"/>
        <v>5.249873801110554</v>
      </c>
      <c r="H63" s="48">
        <f t="shared" si="7"/>
        <v>19.49999999999997</v>
      </c>
      <c r="I63" s="48">
        <f t="shared" si="5"/>
        <v>187.7000000000005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18.200000000000003</v>
      </c>
      <c r="E68" s="39">
        <f>D68/D149*100</f>
        <v>0.008603708009059421</v>
      </c>
      <c r="F68" s="3">
        <f>D68/B68*100</f>
        <v>13.582089552238807</v>
      </c>
      <c r="G68" s="3">
        <f t="shared" si="4"/>
        <v>4.288407163053724</v>
      </c>
      <c r="H68" s="51">
        <f>B68-D68</f>
        <v>115.8</v>
      </c>
      <c r="I68" s="51">
        <f t="shared" si="5"/>
        <v>406.2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3.9+1+3+8.8+1.5</f>
        <v>18.200000000000003</v>
      </c>
      <c r="E69" s="1">
        <f>D69/D68*100</f>
        <v>100</v>
      </c>
      <c r="F69" s="1">
        <f t="shared" si="6"/>
        <v>25.418994413407823</v>
      </c>
      <c r="G69" s="1">
        <f t="shared" si="4"/>
        <v>10.643274853801172</v>
      </c>
      <c r="H69" s="48">
        <f t="shared" si="7"/>
        <v>53.39999999999999</v>
      </c>
      <c r="I69" s="48">
        <f t="shared" si="5"/>
        <v>152.8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</f>
        <v>9452.800000000001</v>
      </c>
      <c r="E89" s="3">
        <f>D89/D149*100</f>
        <v>4.468633575166862</v>
      </c>
      <c r="F89" s="3">
        <f aca="true" t="shared" si="10" ref="F89:F95">D89/B89*100</f>
        <v>69.67905529919949</v>
      </c>
      <c r="G89" s="3">
        <f t="shared" si="8"/>
        <v>18.82971624353854</v>
      </c>
      <c r="H89" s="51">
        <f aca="true" t="shared" si="11" ref="H89:H95">B89-D89</f>
        <v>4113.4</v>
      </c>
      <c r="I89" s="51">
        <f t="shared" si="9"/>
        <v>40748.7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504.1+600.9+12.5+0.1+294.4+657+710.4+56.2+67.4+61.4+375.5+513+243.5+0.3+0.2+0.2+1502.8+529.2+582+0.1+29+142.9+14.9+1.4+1.9+241.9+972.3+146.3+19.4+5.4</f>
        <v>8286.599999999997</v>
      </c>
      <c r="E90" s="1">
        <f>D90/D89*100</f>
        <v>87.66291469194309</v>
      </c>
      <c r="F90" s="1">
        <f t="shared" si="10"/>
        <v>73.51816528412365</v>
      </c>
      <c r="G90" s="1">
        <f t="shared" si="8"/>
        <v>19.83123372645121</v>
      </c>
      <c r="H90" s="48">
        <f t="shared" si="11"/>
        <v>2984.9000000000033</v>
      </c>
      <c r="I90" s="48">
        <f t="shared" si="9"/>
        <v>33499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9.8+96.8+35.3+50.2+30+1.1+18.1+138.1+43.8</f>
        <v>423.2</v>
      </c>
      <c r="E91" s="1">
        <f>D91/D89*100</f>
        <v>4.476980365605957</v>
      </c>
      <c r="F91" s="1">
        <f t="shared" si="10"/>
        <v>46.140427387701706</v>
      </c>
      <c r="G91" s="1">
        <f t="shared" si="8"/>
        <v>17.092084006462034</v>
      </c>
      <c r="H91" s="48">
        <f t="shared" si="11"/>
        <v>493.99999999999994</v>
      </c>
      <c r="I91" s="48">
        <f t="shared" si="9"/>
        <v>2052.8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743.0000000000043</v>
      </c>
      <c r="E93" s="1">
        <f>D93/D89*100</f>
        <v>7.860104942450959</v>
      </c>
      <c r="F93" s="1">
        <f t="shared" si="10"/>
        <v>53.938294010889564</v>
      </c>
      <c r="G93" s="1">
        <f>D93/C93*100</f>
        <v>12.508628091382079</v>
      </c>
      <c r="H93" s="48">
        <f t="shared" si="11"/>
        <v>634.4999999999966</v>
      </c>
      <c r="I93" s="48">
        <f>C93-D93</f>
        <v>5196.899999999997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3050.1+485.9+95+377.6+203.9+57.3+702.6+368.5+68.4+157.9+4015.3+212.6+788.4+894.3+61.1+517.2+111.3+0.1+1461.7+564.4+1326.7+460.8+228</f>
        <v>16209.1</v>
      </c>
      <c r="E94" s="115">
        <f>D94/D149*100</f>
        <v>7.662547444485993</v>
      </c>
      <c r="F94" s="118">
        <f t="shared" si="10"/>
        <v>78.25341804418355</v>
      </c>
      <c r="G94" s="114">
        <f>D94/C94*100</f>
        <v>25.525980938702748</v>
      </c>
      <c r="H94" s="120">
        <f t="shared" si="11"/>
        <v>4504.499999999998</v>
      </c>
      <c r="I94" s="130">
        <f>C94-D94</f>
        <v>47291.3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4.978684812852039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40+388.7+47.5+2+10.9+26+40+10.7+4.9+126.7+451+1.9+19.2+1.6+31.5+41+134.3+2+40</f>
        <v>1419.9</v>
      </c>
      <c r="E101" s="22">
        <f>D101/D149*100</f>
        <v>0.6712310440694216</v>
      </c>
      <c r="F101" s="22">
        <f>D101/B101*100</f>
        <v>57.98587005349778</v>
      </c>
      <c r="G101" s="22">
        <f aca="true" t="shared" si="12" ref="G101:G147">D101/C101*100</f>
        <v>13.266002074126673</v>
      </c>
      <c r="H101" s="87">
        <f aca="true" t="shared" si="13" ref="H101:H106">B101-D101</f>
        <v>1028.7999999999997</v>
      </c>
      <c r="I101" s="87">
        <f aca="true" t="shared" si="14" ref="I101:I147">C101-D101</f>
        <v>9283.4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39.8+388.5+20.6+2+26+40+4.1+126.5+407.9+18+31.2+40.6+134.1+2+40</f>
        <v>1321.3</v>
      </c>
      <c r="E103" s="1">
        <f>D103/D101*100</f>
        <v>93.05584900345094</v>
      </c>
      <c r="F103" s="1">
        <f aca="true" t="shared" si="15" ref="F103:F147">D103/B103*100</f>
        <v>61.719917787742894</v>
      </c>
      <c r="G103" s="1">
        <f t="shared" si="12"/>
        <v>14.907540081008202</v>
      </c>
      <c r="H103" s="48">
        <f t="shared" si="13"/>
        <v>819.5000000000002</v>
      </c>
      <c r="I103" s="48">
        <f t="shared" si="14"/>
        <v>7541.999999999999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98.60000000000014</v>
      </c>
      <c r="E105" s="92">
        <f>D105/D101*100</f>
        <v>6.9441509965490615</v>
      </c>
      <c r="F105" s="92">
        <f t="shared" si="15"/>
        <v>32.02338421565452</v>
      </c>
      <c r="G105" s="92">
        <f t="shared" si="12"/>
        <v>5.967078189300421</v>
      </c>
      <c r="H105" s="132">
        <f>B105-D105</f>
        <v>209.2999999999995</v>
      </c>
      <c r="I105" s="132">
        <f t="shared" si="14"/>
        <v>1553.7999999999995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47878.20000000001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43455.80000000001</v>
      </c>
      <c r="E106" s="90">
        <f>D106/D149*100</f>
        <v>20.542912884620023</v>
      </c>
      <c r="F106" s="90">
        <f>D106/B106*100</f>
        <v>90.76322835862668</v>
      </c>
      <c r="G106" s="90">
        <f t="shared" si="12"/>
        <v>11.911060238896582</v>
      </c>
      <c r="H106" s="89">
        <f t="shared" si="13"/>
        <v>4422.4000000000015</v>
      </c>
      <c r="I106" s="89">
        <f t="shared" si="14"/>
        <v>321379.89999999997</v>
      </c>
    </row>
    <row r="107" spans="1:9" ht="37.5">
      <c r="A107" s="31" t="s">
        <v>66</v>
      </c>
      <c r="B107" s="75">
        <f>590.4+42</f>
        <v>632.4</v>
      </c>
      <c r="C107" s="71">
        <v>2166.2</v>
      </c>
      <c r="D107" s="76">
        <f>142.7+0.9+78.6+37.4</f>
        <v>259.59999999999997</v>
      </c>
      <c r="E107" s="6">
        <f>D107/D106*100</f>
        <v>0.5973886109564198</v>
      </c>
      <c r="F107" s="6">
        <f t="shared" si="15"/>
        <v>41.04996837444655</v>
      </c>
      <c r="G107" s="6">
        <f t="shared" si="12"/>
        <v>11.98411965654141</v>
      </c>
      <c r="H107" s="65">
        <f aca="true" t="shared" si="16" ref="H107:H147">B107-D107</f>
        <v>372.8</v>
      </c>
      <c r="I107" s="65">
        <f t="shared" si="14"/>
        <v>1906.6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142.7+0.9+78.6+37.4</f>
        <v>259.59999999999997</v>
      </c>
      <c r="E108" s="1">
        <f>D108/D107*100</f>
        <v>100</v>
      </c>
      <c r="F108" s="1">
        <f t="shared" si="15"/>
        <v>71.10380717611612</v>
      </c>
      <c r="G108" s="1">
        <f t="shared" si="12"/>
        <v>21.392665842604035</v>
      </c>
      <c r="H108" s="48">
        <f t="shared" si="16"/>
        <v>105.50000000000006</v>
      </c>
      <c r="I108" s="48">
        <f t="shared" si="14"/>
        <v>953.9000000000001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0.21124913130123021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82.2+4.4+0.2+16.8+100.8+0.1+8.3</f>
        <v>212.8</v>
      </c>
      <c r="E113" s="6">
        <f>D113/D106*100</f>
        <v>0.48969297539108697</v>
      </c>
      <c r="F113" s="6">
        <f t="shared" si="15"/>
        <v>45.70446735395189</v>
      </c>
      <c r="G113" s="6">
        <f t="shared" si="12"/>
        <v>11.849871923376769</v>
      </c>
      <c r="H113" s="65">
        <f t="shared" si="16"/>
        <v>252.8</v>
      </c>
      <c r="I113" s="65">
        <f t="shared" si="14"/>
        <v>1583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0.10079206918293987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3776+7.6+1124+100</f>
        <v>5007.6</v>
      </c>
      <c r="E123" s="17">
        <f>D123/D106*100</f>
        <v>11.523433005490634</v>
      </c>
      <c r="F123" s="6">
        <f t="shared" si="15"/>
        <v>99.54477686114701</v>
      </c>
      <c r="G123" s="6">
        <f t="shared" si="12"/>
        <v>98.24795463909437</v>
      </c>
      <c r="H123" s="65">
        <f t="shared" si="16"/>
        <v>22.899999999999636</v>
      </c>
      <c r="I123" s="65">
        <f t="shared" si="14"/>
        <v>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2.8+14.4+2.8+8.8+3.7</f>
        <v>32.5</v>
      </c>
      <c r="E127" s="17">
        <f>D127/D106*100</f>
        <v>0.07478863580925904</v>
      </c>
      <c r="F127" s="6">
        <f t="shared" si="15"/>
        <v>17.653449212384576</v>
      </c>
      <c r="G127" s="6">
        <f t="shared" si="12"/>
        <v>3.306205493387589</v>
      </c>
      <c r="H127" s="65">
        <f t="shared" si="16"/>
        <v>151.6</v>
      </c>
      <c r="I127" s="65">
        <f t="shared" si="14"/>
        <v>950.5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16.923076923076923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0.0018409510353048382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>
        <f>0.8+5</f>
        <v>5.8</v>
      </c>
      <c r="E133" s="17">
        <f>D133/D106*100</f>
        <v>0.013346895005960077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5.2+0.3+2.7+0.1+0.5</f>
        <v>8.799999999999999</v>
      </c>
      <c r="E135" s="17">
        <f>D135/D106*100</f>
        <v>0.020250461388353215</v>
      </c>
      <c r="F135" s="6">
        <f t="shared" si="15"/>
        <v>6.858924395946999</v>
      </c>
      <c r="G135" s="6">
        <f>D135/C135*100</f>
        <v>2.4195765740995325</v>
      </c>
      <c r="H135" s="65">
        <f t="shared" si="16"/>
        <v>119.50000000000001</v>
      </c>
      <c r="I135" s="65">
        <f t="shared" si="14"/>
        <v>354.9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3.4090909090909096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26.5+42.3+30.1+3.6+8.6+42.3+0.1+5.7+31.9+5.2</f>
        <v>196.29999999999995</v>
      </c>
      <c r="E137" s="17">
        <f>D137/D106*100</f>
        <v>0.45172336028792454</v>
      </c>
      <c r="F137" s="6">
        <f t="shared" si="15"/>
        <v>69.60992907801416</v>
      </c>
      <c r="G137" s="6">
        <f t="shared" si="12"/>
        <v>16.919496638510598</v>
      </c>
      <c r="H137" s="65">
        <f t="shared" si="16"/>
        <v>85.70000000000005</v>
      </c>
      <c r="I137" s="65">
        <f t="shared" si="14"/>
        <v>963.9000000000001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86.85685175751404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8.6+0.2+0.3+5.1</f>
        <v>14.2</v>
      </c>
      <c r="E139" s="1">
        <f>D139/D137*100</f>
        <v>7.233825776872135</v>
      </c>
      <c r="F139" s="1">
        <f t="shared" si="17"/>
        <v>70.29702970297029</v>
      </c>
      <c r="G139" s="1">
        <f>D139/C139*100</f>
        <v>36.1323155216285</v>
      </c>
      <c r="H139" s="48">
        <f t="shared" si="16"/>
        <v>6</v>
      </c>
      <c r="I139" s="48">
        <f t="shared" si="14"/>
        <v>25.099999999999998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112.8+55.6+128.7+0.1+105.3+21.7+331.5+41.9+106.9+1197.5+64.4+33.5</f>
        <v>2199.9</v>
      </c>
      <c r="E142" s="17">
        <f>D142/D106*100</f>
        <v>5.062385228208892</v>
      </c>
      <c r="F142" s="107">
        <f t="shared" si="17"/>
        <v>60.891829052258636</v>
      </c>
      <c r="G142" s="6">
        <f t="shared" si="12"/>
        <v>13.138437649307216</v>
      </c>
      <c r="H142" s="65">
        <f t="shared" si="16"/>
        <v>1412.9</v>
      </c>
      <c r="I142" s="65">
        <f t="shared" si="14"/>
        <v>14544.1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4.818689334910413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1.3086860672223268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62.34886942594543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12.976863847863804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53169.000000000015</v>
      </c>
      <c r="C148" s="81">
        <f>C43+C68+C71+C76+C78+C86+C101+C106+C99+C83+C97</f>
        <v>386792.89999999997</v>
      </c>
      <c r="D148" s="57">
        <f>D43+D68+D71+D76+D78+D86+D101+D106+D99+D83+D97</f>
        <v>45035.00000000001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281718.1000000001</v>
      </c>
      <c r="C149" s="51">
        <f>C6+C18+C33+C43+C51+C58+C68+C71+C76+C78+C86+C89+C94+C101+C106+C99+C83+C97+C45</f>
        <v>1257704</v>
      </c>
      <c r="D149" s="51">
        <f>D6+D18+D33+D43+D51+D58+D68+D71+D76+D78+D86+D89+D94+D101+D106+D99+D83+D97+D45</f>
        <v>211536.7</v>
      </c>
      <c r="E149" s="35">
        <v>100</v>
      </c>
      <c r="F149" s="3">
        <f>D149/B149*100</f>
        <v>75.08807563305302</v>
      </c>
      <c r="G149" s="3">
        <f aca="true" t="shared" si="18" ref="G149:G155">D149/C149*100</f>
        <v>16.819275441598343</v>
      </c>
      <c r="H149" s="51">
        <f aca="true" t="shared" si="19" ref="H149:H155">B149-D149</f>
        <v>70181.40000000008</v>
      </c>
      <c r="I149" s="51">
        <f aca="true" t="shared" si="20" ref="I149:I155">C149-D149</f>
        <v>1046167.3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109015.39999999998</v>
      </c>
      <c r="E150" s="6">
        <f>D150/D149*100</f>
        <v>51.534981873121765</v>
      </c>
      <c r="F150" s="6">
        <f aca="true" t="shared" si="21" ref="F150:F161">D150/B150*100</f>
        <v>78.42744256181223</v>
      </c>
      <c r="G150" s="6">
        <f t="shared" si="18"/>
        <v>18.751801810789747</v>
      </c>
      <c r="H150" s="65">
        <f t="shared" si="19"/>
        <v>29986.200000000026</v>
      </c>
      <c r="I150" s="76">
        <f t="shared" si="20"/>
        <v>472344.1999999998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41440.200000000004</v>
      </c>
      <c r="C151" s="65">
        <f>C11+C23+C36+C55+C61+C91+C49+C139+C108+C111+C95+C136</f>
        <v>114263.80000000002</v>
      </c>
      <c r="D151" s="65">
        <f>D11+D23+D36+D55+D61+D91+D49+D139+D108+D111+D95+D136</f>
        <v>25965.399999999998</v>
      </c>
      <c r="E151" s="6">
        <f>D151/D149*100</f>
        <v>12.274654941672058</v>
      </c>
      <c r="F151" s="6">
        <f t="shared" si="21"/>
        <v>62.65751613167889</v>
      </c>
      <c r="G151" s="6">
        <f t="shared" si="18"/>
        <v>22.724082342789227</v>
      </c>
      <c r="H151" s="65">
        <f t="shared" si="19"/>
        <v>15474.800000000007</v>
      </c>
      <c r="I151" s="76">
        <f t="shared" si="20"/>
        <v>88298.40000000002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5495.3</v>
      </c>
      <c r="E152" s="6">
        <f>D152/D149*100</f>
        <v>2.597799814405727</v>
      </c>
      <c r="F152" s="6">
        <f t="shared" si="21"/>
        <v>52.82113883655658</v>
      </c>
      <c r="G152" s="6">
        <f t="shared" si="18"/>
        <v>16.825626218987576</v>
      </c>
      <c r="H152" s="65">
        <f t="shared" si="19"/>
        <v>4908.3</v>
      </c>
      <c r="I152" s="76">
        <f t="shared" si="20"/>
        <v>27165.000000000004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4460.400000000001</v>
      </c>
      <c r="E153" s="6">
        <f>D153/D149*100</f>
        <v>2.108570285912563</v>
      </c>
      <c r="F153" s="6">
        <f t="shared" si="21"/>
        <v>69.60674157303372</v>
      </c>
      <c r="G153" s="6">
        <f t="shared" si="18"/>
        <v>15.225442641752887</v>
      </c>
      <c r="H153" s="65">
        <f t="shared" si="19"/>
        <v>1947.5999999999995</v>
      </c>
      <c r="I153" s="76">
        <f t="shared" si="20"/>
        <v>24835.3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3011.5999999999995</v>
      </c>
      <c r="E154" s="6">
        <f>D154/D149*100</f>
        <v>1.4236773098946893</v>
      </c>
      <c r="F154" s="6">
        <f t="shared" si="21"/>
        <v>67.40677738484264</v>
      </c>
      <c r="G154" s="6">
        <f t="shared" si="18"/>
        <v>14.652777439899575</v>
      </c>
      <c r="H154" s="65">
        <f t="shared" si="19"/>
        <v>1456.2000000000007</v>
      </c>
      <c r="I154" s="76">
        <f t="shared" si="20"/>
        <v>17541.5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79996.90000000007</v>
      </c>
      <c r="C155" s="64">
        <f>C149-C150-C151-C152-C153-C154</f>
        <v>479571.5000000002</v>
      </c>
      <c r="D155" s="64">
        <f>D149-D150-D151-D152-D153-D154</f>
        <v>63588.60000000004</v>
      </c>
      <c r="E155" s="6">
        <f>D155/D149*100</f>
        <v>30.060315774993203</v>
      </c>
      <c r="F155" s="6">
        <f t="shared" si="21"/>
        <v>79.48883019216993</v>
      </c>
      <c r="G155" s="40">
        <f t="shared" si="18"/>
        <v>13.259461832073011</v>
      </c>
      <c r="H155" s="65">
        <f t="shared" si="19"/>
        <v>16408.300000000025</v>
      </c>
      <c r="I155" s="65">
        <f t="shared" si="20"/>
        <v>415982.90000000014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>
        <f>12.5+3344.4+45.2</f>
        <v>3402.1</v>
      </c>
      <c r="E159" s="6"/>
      <c r="F159" s="6">
        <f t="shared" si="21"/>
        <v>9.825985241237888</v>
      </c>
      <c r="G159" s="6">
        <f t="shared" si="22"/>
        <v>1.3428373848833004</v>
      </c>
      <c r="H159" s="6">
        <f t="shared" si="24"/>
        <v>31221.4</v>
      </c>
      <c r="I159" s="6">
        <f t="shared" si="23"/>
        <v>249949.5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f>9501+4181.1</f>
        <v>13682.1</v>
      </c>
      <c r="D161" s="64">
        <f>49.9+127.8+39.6+53.8+398.2</f>
        <v>669.3</v>
      </c>
      <c r="E161" s="17"/>
      <c r="F161" s="6">
        <f t="shared" si="21"/>
        <v>33.36989579697861</v>
      </c>
      <c r="G161" s="6">
        <f t="shared" si="22"/>
        <v>4.891792926524436</v>
      </c>
      <c r="H161" s="6">
        <f t="shared" si="24"/>
        <v>1336.4</v>
      </c>
      <c r="I161" s="6">
        <f t="shared" si="23"/>
        <v>13012.800000000001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322685.1000000001</v>
      </c>
      <c r="C166" s="87">
        <f>C149+C157+C161+C162+C158+C165+C164+C159+C163+C160</f>
        <v>1537694.9000000001</v>
      </c>
      <c r="D166" s="87">
        <f>D149+D157+D161+D162+D158+D165+D164+D159+D163+D160</f>
        <v>216035.5</v>
      </c>
      <c r="E166" s="22"/>
      <c r="F166" s="3">
        <f>D166/B166*100</f>
        <v>66.949326138703</v>
      </c>
      <c r="G166" s="3">
        <f t="shared" si="22"/>
        <v>14.049308481155787</v>
      </c>
      <c r="H166" s="3">
        <f>B166-D166</f>
        <v>106649.6000000001</v>
      </c>
      <c r="I166" s="3">
        <f t="shared" si="23"/>
        <v>1321659.4000000001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1257704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211536.7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1257704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211536.7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2016-03-17T10:01:21Z</cp:lastPrinted>
  <dcterms:created xsi:type="dcterms:W3CDTF">2000-06-20T04:48:00Z</dcterms:created>
  <dcterms:modified xsi:type="dcterms:W3CDTF">2016-03-23T06:04:11Z</dcterms:modified>
  <cp:category/>
  <cp:version/>
  <cp:contentType/>
  <cp:contentStatus/>
</cp:coreProperties>
</file>